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总表" sheetId="1" r:id="rId1"/>
  </sheets>
  <calcPr calcId="124519"/>
</workbook>
</file>

<file path=xl/calcChain.xml><?xml version="1.0" encoding="utf-8"?>
<calcChain xmlns="http://schemas.openxmlformats.org/spreadsheetml/2006/main">
  <c r="H20" i="1"/>
  <c r="B20"/>
  <c r="I19"/>
  <c r="H19"/>
  <c r="G19"/>
  <c r="B19"/>
  <c r="H18"/>
  <c r="B18"/>
  <c r="H17"/>
  <c r="B17"/>
  <c r="B16"/>
  <c r="I15"/>
  <c r="H15"/>
  <c r="G15"/>
  <c r="B15"/>
  <c r="O14"/>
  <c r="L14"/>
  <c r="I14"/>
  <c r="H14"/>
  <c r="G14"/>
  <c r="B14"/>
  <c r="O13"/>
  <c r="I13"/>
  <c r="H13"/>
  <c r="G13"/>
  <c r="B13"/>
  <c r="I12"/>
  <c r="H12"/>
  <c r="G12"/>
  <c r="B12"/>
  <c r="O11"/>
  <c r="L11"/>
  <c r="I11"/>
  <c r="H11"/>
  <c r="I10"/>
  <c r="H10"/>
  <c r="G10"/>
  <c r="B10"/>
  <c r="O9"/>
  <c r="L9"/>
  <c r="I9"/>
  <c r="H9"/>
  <c r="G9"/>
  <c r="B9"/>
  <c r="O8"/>
  <c r="L8"/>
  <c r="I8"/>
  <c r="H8"/>
  <c r="B8"/>
  <c r="O7"/>
  <c r="N7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<sst xmlns="http://schemas.openxmlformats.org/spreadsheetml/2006/main" count="36" uniqueCount="32">
  <si>
    <t>全区棚户区改造专项债券使用进展情况表</t>
  </si>
  <si>
    <t xml:space="preserve">截至2019年6月31日    </t>
  </si>
  <si>
    <t>单位：万元</t>
  </si>
  <si>
    <t>债券资金覆盖棚户区改造套数</t>
  </si>
  <si>
    <t>债券资金总额</t>
  </si>
  <si>
    <t>第一期债券资金</t>
  </si>
  <si>
    <t>第二期债券资金</t>
  </si>
  <si>
    <t>其中2018年及以前任务套数</t>
  </si>
  <si>
    <t>2019年国家任务</t>
  </si>
  <si>
    <t>2019年储备任务</t>
  </si>
  <si>
    <t>2019年新增任务</t>
  </si>
  <si>
    <t>发行总额</t>
  </si>
  <si>
    <t>资金使用额</t>
  </si>
  <si>
    <t>使用率</t>
  </si>
  <si>
    <t>发行额度</t>
  </si>
  <si>
    <t>资金使用额度</t>
  </si>
  <si>
    <t>合计</t>
  </si>
  <si>
    <t>南宁市</t>
  </si>
  <si>
    <t>柳州市</t>
  </si>
  <si>
    <t>桂林市</t>
  </si>
  <si>
    <t>梧州市</t>
  </si>
  <si>
    <t>防城港市</t>
  </si>
  <si>
    <t>钦州市</t>
  </si>
  <si>
    <t>玉林市</t>
  </si>
  <si>
    <t>贵港市</t>
  </si>
  <si>
    <t>百色市</t>
  </si>
  <si>
    <t>河池市</t>
  </si>
  <si>
    <t>贺州市</t>
  </si>
  <si>
    <t>来宾市</t>
  </si>
  <si>
    <t>崇左市</t>
  </si>
  <si>
    <t>附件5</t>
    <phoneticPr fontId="9" type="noConversion"/>
  </si>
  <si>
    <t>城市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</si>
</sst>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b/>
      <sz val="30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2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0" fontId="0" fillId="0" borderId="0" xfId="0" applyNumberFormat="1" applyBorder="1" applyAlignment="1"/>
    <xf numFmtId="10" fontId="2" fillId="0" borderId="0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0" fontId="2" fillId="0" borderId="4" xfId="0" applyNumberFormat="1" applyFont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棚户区签订与发放统计表(地市)2014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="70" zoomScaleNormal="70" workbookViewId="0">
      <selection activeCell="A5" sqref="A5:A6"/>
    </sheetView>
  </sheetViews>
  <sheetFormatPr defaultColWidth="9" defaultRowHeight="13.5"/>
  <cols>
    <col min="1" max="1" width="12" customWidth="1"/>
    <col min="2" max="2" width="23" hidden="1" customWidth="1"/>
    <col min="3" max="3" width="17.5" hidden="1" customWidth="1"/>
    <col min="4" max="4" width="13.875" hidden="1" customWidth="1"/>
    <col min="5" max="5" width="12.5" hidden="1" customWidth="1"/>
    <col min="6" max="6" width="3.25" hidden="1" customWidth="1"/>
    <col min="7" max="7" width="13" customWidth="1"/>
    <col min="8" max="8" width="11.25" customWidth="1"/>
    <col min="9" max="9" width="13" style="1" customWidth="1"/>
    <col min="10" max="10" width="13" customWidth="1"/>
    <col min="11" max="11" width="14.625" customWidth="1"/>
    <col min="12" max="12" width="13.375" style="1" customWidth="1"/>
    <col min="13" max="13" width="13.75" customWidth="1"/>
    <col min="14" max="14" width="13.375" customWidth="1"/>
    <col min="15" max="15" width="14.625" style="1" customWidth="1"/>
  </cols>
  <sheetData>
    <row r="1" spans="1:15" ht="68.25" customHeight="1">
      <c r="A1" s="30" t="s">
        <v>30</v>
      </c>
    </row>
    <row r="2" spans="1:15" ht="38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>
      <c r="A3" s="2"/>
      <c r="B3" s="2"/>
      <c r="C3" s="2"/>
      <c r="D3" s="2"/>
      <c r="E3" s="2"/>
      <c r="F3" s="2"/>
      <c r="G3" s="2"/>
      <c r="H3" s="2"/>
      <c r="I3" s="13"/>
      <c r="J3" s="2"/>
      <c r="K3" s="2"/>
      <c r="L3" s="13"/>
      <c r="M3" s="2"/>
      <c r="N3" s="2"/>
      <c r="O3" s="13"/>
    </row>
    <row r="4" spans="1:15" ht="20.25">
      <c r="A4" s="25" t="s">
        <v>1</v>
      </c>
      <c r="B4" s="25"/>
      <c r="C4" s="25"/>
      <c r="D4" s="25"/>
      <c r="E4" s="25"/>
      <c r="F4" s="25"/>
      <c r="G4" s="25"/>
      <c r="H4" s="3"/>
      <c r="I4" s="14"/>
      <c r="J4" s="15"/>
      <c r="K4" s="15"/>
      <c r="L4" s="16"/>
      <c r="M4" s="15"/>
      <c r="N4" s="15"/>
      <c r="O4" s="16" t="s">
        <v>2</v>
      </c>
    </row>
    <row r="5" spans="1:15" ht="25.9" customHeight="1">
      <c r="A5" s="31" t="s">
        <v>31</v>
      </c>
      <c r="B5" s="26" t="s">
        <v>3</v>
      </c>
      <c r="C5" s="26"/>
      <c r="D5" s="26"/>
      <c r="E5" s="26"/>
      <c r="F5" s="26"/>
      <c r="G5" s="26" t="s">
        <v>4</v>
      </c>
      <c r="H5" s="26"/>
      <c r="I5" s="26"/>
      <c r="J5" s="27" t="s">
        <v>5</v>
      </c>
      <c r="K5" s="28"/>
      <c r="L5" s="29"/>
      <c r="M5" s="27" t="s">
        <v>6</v>
      </c>
      <c r="N5" s="28"/>
      <c r="O5" s="29"/>
    </row>
    <row r="6" spans="1:15" ht="89.1" customHeight="1">
      <c r="A6" s="26"/>
      <c r="B6" s="26"/>
      <c r="C6" s="5" t="s">
        <v>7</v>
      </c>
      <c r="D6" s="5" t="s">
        <v>8</v>
      </c>
      <c r="E6" s="5" t="s">
        <v>9</v>
      </c>
      <c r="F6" s="4" t="s">
        <v>10</v>
      </c>
      <c r="G6" s="5" t="s">
        <v>11</v>
      </c>
      <c r="H6" s="4" t="s">
        <v>12</v>
      </c>
      <c r="I6" s="17" t="s">
        <v>13</v>
      </c>
      <c r="J6" s="4" t="s">
        <v>14</v>
      </c>
      <c r="K6" s="4" t="s">
        <v>12</v>
      </c>
      <c r="L6" s="17" t="s">
        <v>13</v>
      </c>
      <c r="M6" s="4" t="s">
        <v>14</v>
      </c>
      <c r="N6" s="4" t="s">
        <v>15</v>
      </c>
      <c r="O6" s="17" t="s">
        <v>13</v>
      </c>
    </row>
    <row r="7" spans="1:15" ht="20.25">
      <c r="A7" s="6" t="s">
        <v>16</v>
      </c>
      <c r="B7" s="6">
        <f t="shared" ref="B7:H7" si="0">SUM(B8:B20)</f>
        <v>189300</v>
      </c>
      <c r="C7" s="6">
        <f t="shared" si="0"/>
        <v>74741</v>
      </c>
      <c r="D7" s="6">
        <f t="shared" si="0"/>
        <v>74285</v>
      </c>
      <c r="E7" s="6">
        <f t="shared" si="0"/>
        <v>8539</v>
      </c>
      <c r="F7" s="6">
        <f t="shared" si="0"/>
        <v>31735</v>
      </c>
      <c r="G7" s="7">
        <f t="shared" si="0"/>
        <v>2000000</v>
      </c>
      <c r="H7" s="7">
        <f t="shared" si="0"/>
        <v>558253.00607999996</v>
      </c>
      <c r="I7" s="18">
        <f t="shared" ref="I7:I15" si="1">H7/G7</f>
        <v>0.27912650303999997</v>
      </c>
      <c r="J7" s="7">
        <f t="shared" ref="J7:N7" si="2">SUM(J8:J20)</f>
        <v>500000</v>
      </c>
      <c r="K7" s="7">
        <f t="shared" si="2"/>
        <v>388847.79</v>
      </c>
      <c r="L7" s="18">
        <f t="shared" ref="L7:L9" si="3">K7/J7</f>
        <v>0.77769558000000005</v>
      </c>
      <c r="M7" s="7">
        <f t="shared" si="2"/>
        <v>1500000</v>
      </c>
      <c r="N7" s="7">
        <f t="shared" si="2"/>
        <v>169405.21608000001</v>
      </c>
      <c r="O7" s="18">
        <f t="shared" ref="O7:O9" si="4">N7/M7</f>
        <v>0.11293681072</v>
      </c>
    </row>
    <row r="8" spans="1:15" ht="20.25">
      <c r="A8" s="8" t="s">
        <v>17</v>
      </c>
      <c r="B8" s="8">
        <f t="shared" ref="B8:B10" si="5">C8+D8+E8+F8</f>
        <v>18202</v>
      </c>
      <c r="C8" s="8">
        <v>5442</v>
      </c>
      <c r="D8" s="8">
        <v>4381</v>
      </c>
      <c r="E8" s="8">
        <v>429</v>
      </c>
      <c r="F8" s="8">
        <v>7950</v>
      </c>
      <c r="G8" s="9">
        <v>282000</v>
      </c>
      <c r="H8" s="9">
        <f t="shared" ref="H8:H15" si="6">K8+N8</f>
        <v>35164</v>
      </c>
      <c r="I8" s="19">
        <f t="shared" si="1"/>
        <v>0.124695035460993</v>
      </c>
      <c r="J8" s="20">
        <v>19000</v>
      </c>
      <c r="K8" s="20">
        <v>14164</v>
      </c>
      <c r="L8" s="21">
        <f t="shared" si="3"/>
        <v>0.74547368421052596</v>
      </c>
      <c r="M8" s="9">
        <v>263000</v>
      </c>
      <c r="N8" s="9">
        <v>21000</v>
      </c>
      <c r="O8" s="19">
        <f t="shared" si="4"/>
        <v>7.9847908745247206E-2</v>
      </c>
    </row>
    <row r="9" spans="1:15" ht="20.25">
      <c r="A9" s="8" t="s">
        <v>18</v>
      </c>
      <c r="B9" s="8">
        <f t="shared" si="5"/>
        <v>6455</v>
      </c>
      <c r="C9" s="8">
        <v>3614</v>
      </c>
      <c r="D9" s="8">
        <v>1556</v>
      </c>
      <c r="E9" s="8">
        <v>0</v>
      </c>
      <c r="F9" s="8">
        <v>1285</v>
      </c>
      <c r="G9" s="9">
        <f t="shared" ref="G9:G15" si="7">J9+M9</f>
        <v>59500</v>
      </c>
      <c r="H9" s="9">
        <f t="shared" si="6"/>
        <v>24500</v>
      </c>
      <c r="I9" s="19">
        <f t="shared" si="1"/>
        <v>0.41176470588235298</v>
      </c>
      <c r="J9" s="20">
        <v>27500</v>
      </c>
      <c r="K9" s="20">
        <v>24500</v>
      </c>
      <c r="L9" s="21">
        <f t="shared" si="3"/>
        <v>0.89090909090909098</v>
      </c>
      <c r="M9" s="9">
        <v>32000</v>
      </c>
      <c r="N9" s="9">
        <v>0</v>
      </c>
      <c r="O9" s="19">
        <f t="shared" si="4"/>
        <v>0</v>
      </c>
    </row>
    <row r="10" spans="1:15" ht="20.25">
      <c r="A10" s="8" t="s">
        <v>19</v>
      </c>
      <c r="B10" s="8">
        <f t="shared" si="5"/>
        <v>9559</v>
      </c>
      <c r="C10" s="8">
        <v>4598</v>
      </c>
      <c r="D10" s="8">
        <v>2127</v>
      </c>
      <c r="E10" s="8">
        <v>0</v>
      </c>
      <c r="F10" s="8">
        <v>2834</v>
      </c>
      <c r="G10" s="9">
        <f t="shared" si="7"/>
        <v>129000</v>
      </c>
      <c r="H10" s="9">
        <f t="shared" si="6"/>
        <v>31292</v>
      </c>
      <c r="I10" s="19">
        <f t="shared" si="1"/>
        <v>0.242573643410853</v>
      </c>
      <c r="J10" s="20">
        <v>12600</v>
      </c>
      <c r="K10" s="20">
        <v>7157</v>
      </c>
      <c r="L10" s="21">
        <v>0.56801587301587297</v>
      </c>
      <c r="M10" s="9">
        <v>116400</v>
      </c>
      <c r="N10" s="9">
        <v>24135</v>
      </c>
      <c r="O10" s="19">
        <v>0.207345360824742</v>
      </c>
    </row>
    <row r="11" spans="1:15" ht="20.25">
      <c r="A11" s="8" t="s">
        <v>20</v>
      </c>
      <c r="B11" s="8">
        <v>17352</v>
      </c>
      <c r="C11" s="8">
        <v>9101</v>
      </c>
      <c r="D11" s="8">
        <v>2694</v>
      </c>
      <c r="E11" s="8">
        <v>303</v>
      </c>
      <c r="F11" s="8">
        <v>5254</v>
      </c>
      <c r="G11" s="9">
        <v>228000</v>
      </c>
      <c r="H11" s="9">
        <f t="shared" si="6"/>
        <v>89100</v>
      </c>
      <c r="I11" s="19">
        <f t="shared" si="1"/>
        <v>0.39078947368421102</v>
      </c>
      <c r="J11" s="20">
        <v>100000</v>
      </c>
      <c r="K11" s="20">
        <v>89100</v>
      </c>
      <c r="L11" s="21">
        <f>K11/J11</f>
        <v>0.89100000000000001</v>
      </c>
      <c r="M11" s="9">
        <v>128000</v>
      </c>
      <c r="N11" s="9">
        <v>0</v>
      </c>
      <c r="O11" s="19">
        <f t="shared" ref="O11:O14" si="8">N11/M11</f>
        <v>0</v>
      </c>
    </row>
    <row r="12" spans="1:15" ht="20.25" customHeight="1">
      <c r="A12" s="10" t="s">
        <v>21</v>
      </c>
      <c r="B12" s="8">
        <f t="shared" ref="B12:B20" si="9">C12+D12+E12+F12</f>
        <v>870</v>
      </c>
      <c r="C12" s="11">
        <v>870</v>
      </c>
      <c r="D12" s="11">
        <v>0</v>
      </c>
      <c r="E12" s="11">
        <v>0</v>
      </c>
      <c r="F12" s="11">
        <v>0</v>
      </c>
      <c r="G12" s="9">
        <f t="shared" si="7"/>
        <v>11200</v>
      </c>
      <c r="H12" s="9">
        <f t="shared" si="6"/>
        <v>0</v>
      </c>
      <c r="I12" s="19">
        <f t="shared" si="1"/>
        <v>0</v>
      </c>
      <c r="J12" s="22">
        <v>0</v>
      </c>
      <c r="K12" s="22">
        <v>0</v>
      </c>
      <c r="L12" s="23">
        <v>0</v>
      </c>
      <c r="M12" s="9">
        <v>11200</v>
      </c>
      <c r="N12" s="9">
        <v>0</v>
      </c>
      <c r="O12" s="19">
        <v>0</v>
      </c>
    </row>
    <row r="13" spans="1:15" ht="20.25">
      <c r="A13" s="12" t="s">
        <v>22</v>
      </c>
      <c r="B13" s="8">
        <f t="shared" si="9"/>
        <v>8422</v>
      </c>
      <c r="C13" s="12">
        <v>2540</v>
      </c>
      <c r="D13" s="12">
        <v>3796</v>
      </c>
      <c r="E13" s="12">
        <v>1819</v>
      </c>
      <c r="F13" s="12">
        <v>267</v>
      </c>
      <c r="G13" s="9">
        <f t="shared" si="7"/>
        <v>92000</v>
      </c>
      <c r="H13" s="9">
        <f t="shared" si="6"/>
        <v>2647.9038999999998</v>
      </c>
      <c r="I13" s="19">
        <f t="shared" si="1"/>
        <v>2.8781564130434801E-2</v>
      </c>
      <c r="J13" s="20">
        <v>0</v>
      </c>
      <c r="K13" s="20">
        <v>0</v>
      </c>
      <c r="L13" s="21">
        <v>0</v>
      </c>
      <c r="M13" s="9">
        <v>92000</v>
      </c>
      <c r="N13" s="9">
        <v>2647.9038999999998</v>
      </c>
      <c r="O13" s="19">
        <f t="shared" si="8"/>
        <v>2.8781564130434801E-2</v>
      </c>
    </row>
    <row r="14" spans="1:15" ht="20.25">
      <c r="A14" s="8" t="s">
        <v>23</v>
      </c>
      <c r="B14" s="8">
        <f t="shared" si="9"/>
        <v>18878</v>
      </c>
      <c r="C14" s="8">
        <v>8719</v>
      </c>
      <c r="D14" s="8">
        <v>6587</v>
      </c>
      <c r="E14" s="8">
        <v>0</v>
      </c>
      <c r="F14" s="8">
        <v>3572</v>
      </c>
      <c r="G14" s="9">
        <f t="shared" si="7"/>
        <v>182400</v>
      </c>
      <c r="H14" s="9">
        <f t="shared" si="6"/>
        <v>63068.19</v>
      </c>
      <c r="I14" s="19">
        <f t="shared" si="1"/>
        <v>0.34576858552631601</v>
      </c>
      <c r="J14" s="20">
        <v>65400</v>
      </c>
      <c r="K14" s="20">
        <v>39350.61</v>
      </c>
      <c r="L14" s="21">
        <f>K14/J14</f>
        <v>0.60169128440367003</v>
      </c>
      <c r="M14" s="9">
        <v>117000</v>
      </c>
      <c r="N14" s="9">
        <v>23717.58</v>
      </c>
      <c r="O14" s="19">
        <f t="shared" si="8"/>
        <v>0.20271435897435899</v>
      </c>
    </row>
    <row r="15" spans="1:15" ht="20.25">
      <c r="A15" s="8" t="s">
        <v>24</v>
      </c>
      <c r="B15" s="8">
        <f t="shared" si="9"/>
        <v>17582</v>
      </c>
      <c r="C15" s="8">
        <v>13507</v>
      </c>
      <c r="D15" s="8">
        <v>2223</v>
      </c>
      <c r="E15" s="8">
        <v>0</v>
      </c>
      <c r="F15" s="8">
        <v>1852</v>
      </c>
      <c r="G15" s="9">
        <f t="shared" si="7"/>
        <v>99000</v>
      </c>
      <c r="H15" s="9">
        <f t="shared" si="6"/>
        <v>16533</v>
      </c>
      <c r="I15" s="19">
        <f t="shared" si="1"/>
        <v>0.16700000000000001</v>
      </c>
      <c r="J15" s="20">
        <v>13000</v>
      </c>
      <c r="K15" s="20">
        <v>7412</v>
      </c>
      <c r="L15" s="21">
        <v>0.56999999999999995</v>
      </c>
      <c r="M15" s="9">
        <v>86000</v>
      </c>
      <c r="N15" s="9">
        <v>9121</v>
      </c>
      <c r="O15" s="19">
        <v>0.106</v>
      </c>
    </row>
    <row r="16" spans="1:15" ht="20.25">
      <c r="A16" s="8" t="s">
        <v>25</v>
      </c>
      <c r="B16" s="8">
        <f t="shared" si="9"/>
        <v>26910</v>
      </c>
      <c r="C16" s="8">
        <v>1419</v>
      </c>
      <c r="D16" s="8">
        <v>25099</v>
      </c>
      <c r="E16" s="8">
        <v>0</v>
      </c>
      <c r="F16" s="8">
        <v>392</v>
      </c>
      <c r="G16" s="9">
        <v>319300</v>
      </c>
      <c r="H16" s="9">
        <v>82940.830180000004</v>
      </c>
      <c r="I16" s="19">
        <v>0.259758315627936</v>
      </c>
      <c r="J16" s="20">
        <v>87600</v>
      </c>
      <c r="K16" s="20">
        <v>53999.06</v>
      </c>
      <c r="L16" s="21">
        <v>0.61642762557077602</v>
      </c>
      <c r="M16" s="9">
        <v>231700</v>
      </c>
      <c r="N16" s="9">
        <v>28941.77018</v>
      </c>
      <c r="O16" s="19">
        <v>0.124910531635736</v>
      </c>
    </row>
    <row r="17" spans="1:15" ht="20.25">
      <c r="A17" s="8" t="s">
        <v>26</v>
      </c>
      <c r="B17" s="8">
        <f t="shared" si="9"/>
        <v>10270</v>
      </c>
      <c r="C17" s="8">
        <v>7828</v>
      </c>
      <c r="D17" s="8">
        <v>1527</v>
      </c>
      <c r="E17" s="8">
        <v>0</v>
      </c>
      <c r="F17" s="8">
        <v>915</v>
      </c>
      <c r="G17" s="9">
        <v>81700</v>
      </c>
      <c r="H17" s="9">
        <f t="shared" ref="H17:H20" si="10">K17+N17</f>
        <v>26340</v>
      </c>
      <c r="I17" s="19">
        <v>0.322399020807834</v>
      </c>
      <c r="J17" s="22">
        <v>29500</v>
      </c>
      <c r="K17" s="22">
        <v>20824</v>
      </c>
      <c r="L17" s="23">
        <v>0.70589830508474605</v>
      </c>
      <c r="M17" s="9">
        <v>52200</v>
      </c>
      <c r="N17" s="9">
        <v>5516</v>
      </c>
      <c r="O17" s="19">
        <v>0.10567049808429101</v>
      </c>
    </row>
    <row r="18" spans="1:15" ht="20.25">
      <c r="A18" s="8" t="s">
        <v>27</v>
      </c>
      <c r="B18" s="8">
        <f t="shared" si="9"/>
        <v>26398</v>
      </c>
      <c r="C18" s="8">
        <v>5776</v>
      </c>
      <c r="D18" s="8">
        <v>9646</v>
      </c>
      <c r="E18" s="8">
        <v>3642</v>
      </c>
      <c r="F18" s="8">
        <v>7334</v>
      </c>
      <c r="G18" s="9">
        <v>178600</v>
      </c>
      <c r="H18" s="9">
        <f t="shared" si="10"/>
        <v>36057.072</v>
      </c>
      <c r="I18" s="19">
        <v>0.20188730123180301</v>
      </c>
      <c r="J18" s="20">
        <v>18000</v>
      </c>
      <c r="K18" s="20">
        <v>14787.12</v>
      </c>
      <c r="L18" s="21">
        <v>0.82150666666666705</v>
      </c>
      <c r="M18" s="9">
        <v>160600</v>
      </c>
      <c r="N18" s="9">
        <v>21269.952000000001</v>
      </c>
      <c r="O18" s="19">
        <v>0.13244054794520499</v>
      </c>
    </row>
    <row r="19" spans="1:15" ht="20.25">
      <c r="A19" s="8" t="s">
        <v>28</v>
      </c>
      <c r="B19" s="8">
        <f t="shared" si="9"/>
        <v>9403</v>
      </c>
      <c r="C19" s="8">
        <v>4805</v>
      </c>
      <c r="D19" s="8">
        <v>4598</v>
      </c>
      <c r="E19" s="8">
        <v>0</v>
      </c>
      <c r="F19" s="8">
        <v>0</v>
      </c>
      <c r="G19" s="9">
        <f>J19+M19</f>
        <v>85900</v>
      </c>
      <c r="H19" s="9">
        <f t="shared" si="10"/>
        <v>17154</v>
      </c>
      <c r="I19" s="19">
        <f>H19/G19</f>
        <v>0.19969732246798599</v>
      </c>
      <c r="J19" s="20">
        <v>27000</v>
      </c>
      <c r="K19" s="20">
        <v>17154</v>
      </c>
      <c r="L19" s="21">
        <v>0.63529999999999998</v>
      </c>
      <c r="M19" s="9">
        <v>58900</v>
      </c>
      <c r="N19" s="9">
        <v>0</v>
      </c>
      <c r="O19" s="19">
        <v>0</v>
      </c>
    </row>
    <row r="20" spans="1:15" ht="20.25">
      <c r="A20" s="8" t="s">
        <v>29</v>
      </c>
      <c r="B20" s="8">
        <f t="shared" si="9"/>
        <v>18999</v>
      </c>
      <c r="C20" s="8">
        <v>6522</v>
      </c>
      <c r="D20" s="8">
        <v>10051</v>
      </c>
      <c r="E20" s="8">
        <v>2346</v>
      </c>
      <c r="F20" s="8">
        <v>80</v>
      </c>
      <c r="G20" s="9">
        <v>251400</v>
      </c>
      <c r="H20" s="9">
        <f t="shared" si="10"/>
        <v>133456.01</v>
      </c>
      <c r="I20" s="19">
        <v>0.53085127287191702</v>
      </c>
      <c r="J20" s="20">
        <v>100400</v>
      </c>
      <c r="K20" s="20">
        <v>100400</v>
      </c>
      <c r="L20" s="21">
        <v>1</v>
      </c>
      <c r="M20" s="9">
        <v>151000</v>
      </c>
      <c r="N20" s="9">
        <v>33056.01</v>
      </c>
      <c r="O20" s="19">
        <v>0.218913973509934</v>
      </c>
    </row>
  </sheetData>
  <mergeCells count="8">
    <mergeCell ref="A2:O2"/>
    <mergeCell ref="A4:G4"/>
    <mergeCell ref="C5:F5"/>
    <mergeCell ref="G5:I5"/>
    <mergeCell ref="J5:L5"/>
    <mergeCell ref="M5:O5"/>
    <mergeCell ref="A5:A6"/>
    <mergeCell ref="B5:B6"/>
  </mergeCells>
  <phoneticPr fontId="9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黄剑铃</cp:lastModifiedBy>
  <dcterms:created xsi:type="dcterms:W3CDTF">2019-07-15T10:23:00Z</dcterms:created>
  <dcterms:modified xsi:type="dcterms:W3CDTF">2019-07-18T10:48:56Z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