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3(定)" sheetId="1" r:id="rId1"/>
  </sheets>
  <definedNames>
    <definedName name="_xlnm.Print_Area" localSheetId="0">'3(定)'!$A$1:$I$25</definedName>
    <definedName name="_xlnm._FilterDatabase" localSheetId="0" hidden="1">'3(定)'!$A$9:$HV$25</definedName>
  </definedNames>
  <calcPr calcId="144525"/>
</workbook>
</file>

<file path=xl/sharedStrings.xml><?xml version="1.0" encoding="utf-8"?>
<sst xmlns="http://schemas.openxmlformats.org/spreadsheetml/2006/main" count="37" uniqueCount="36">
  <si>
    <t>附件3</t>
  </si>
  <si>
    <t>2019年全区政府投资公共租赁住房分配情况表</t>
  </si>
  <si>
    <t>（截至2019年11月25日）</t>
  </si>
  <si>
    <r>
      <rPr>
        <b/>
        <sz val="14"/>
        <color theme="1"/>
        <rFont val="方正仿宋_GBK"/>
        <charset val="134"/>
      </rPr>
      <t>序号</t>
    </r>
  </si>
  <si>
    <r>
      <rPr>
        <b/>
        <sz val="14"/>
        <rFont val="方正仿宋_GBK"/>
        <charset val="134"/>
      </rPr>
      <t>城市</t>
    </r>
  </si>
  <si>
    <r>
      <rPr>
        <b/>
        <sz val="14"/>
        <color theme="1"/>
        <rFont val="方正仿宋_GBK"/>
        <charset val="134"/>
      </rPr>
      <t>列入国家计划的政府投资公共租赁住房</t>
    </r>
  </si>
  <si>
    <t>排名</t>
  </si>
  <si>
    <r>
      <rPr>
        <b/>
        <sz val="14"/>
        <rFont val="方正仿宋_GBK"/>
        <charset val="134"/>
      </rPr>
      <t>总套数（套）</t>
    </r>
  </si>
  <si>
    <r>
      <rPr>
        <b/>
        <sz val="14"/>
        <rFont val="方正仿宋_GBK"/>
        <charset val="134"/>
      </rPr>
      <t>已分配套数（套）</t>
    </r>
  </si>
  <si>
    <r>
      <rPr>
        <b/>
        <sz val="14"/>
        <rFont val="方正仿宋_GBK"/>
        <charset val="134"/>
      </rPr>
      <t>分配比例</t>
    </r>
    <r>
      <rPr>
        <b/>
        <sz val="14"/>
        <rFont val="Times New Roman"/>
        <charset val="0"/>
      </rPr>
      <t xml:space="preserve">
</t>
    </r>
  </si>
  <si>
    <t>第一批盘活套数</t>
  </si>
  <si>
    <t>第二批盘活套数</t>
  </si>
  <si>
    <r>
      <rPr>
        <b/>
        <sz val="14"/>
        <rFont val="方正仿宋_GBK"/>
        <charset val="134"/>
      </rPr>
      <t>其中：</t>
    </r>
    <r>
      <rPr>
        <b/>
        <sz val="14"/>
        <rFont val="Times New Roman"/>
        <charset val="134"/>
      </rPr>
      <t>1-11</t>
    </r>
    <r>
      <rPr>
        <b/>
        <sz val="14"/>
        <rFont val="方正仿宋_GBK"/>
        <charset val="134"/>
      </rPr>
      <t>月份新增分配套数</t>
    </r>
  </si>
  <si>
    <r>
      <rPr>
        <sz val="12"/>
        <rFont val="方正仿宋_GBK"/>
        <charset val="134"/>
      </rPr>
      <t>公式栏</t>
    </r>
  </si>
  <si>
    <t>1</t>
  </si>
  <si>
    <t>2</t>
  </si>
  <si>
    <t>4</t>
  </si>
  <si>
    <t>4=2/1</t>
  </si>
  <si>
    <t>-</t>
  </si>
  <si>
    <r>
      <rPr>
        <b/>
        <sz val="12"/>
        <rFont val="方正仿宋_GBK"/>
        <charset val="134"/>
      </rPr>
      <t>广西总计</t>
    </r>
  </si>
  <si>
    <r>
      <rPr>
        <sz val="12"/>
        <color indexed="8"/>
        <rFont val="方正仿宋_GBK"/>
        <charset val="134"/>
      </rPr>
      <t>南宁市</t>
    </r>
  </si>
  <si>
    <r>
      <rPr>
        <sz val="12"/>
        <color indexed="8"/>
        <rFont val="方正仿宋_GBK"/>
        <charset val="134"/>
      </rPr>
      <t>柳州市</t>
    </r>
  </si>
  <si>
    <r>
      <rPr>
        <sz val="12"/>
        <rFont val="方正仿宋_GBK"/>
        <charset val="134"/>
      </rPr>
      <t>桂林市</t>
    </r>
    <r>
      <rPr>
        <sz val="12"/>
        <rFont val="Times New Roman"/>
        <charset val="0"/>
      </rPr>
      <t xml:space="preserve">     </t>
    </r>
  </si>
  <si>
    <r>
      <rPr>
        <sz val="12"/>
        <rFont val="方正仿宋_GBK"/>
        <charset val="134"/>
      </rPr>
      <t>梧州市</t>
    </r>
    <r>
      <rPr>
        <sz val="12"/>
        <rFont val="Times New Roman"/>
        <charset val="0"/>
      </rPr>
      <t xml:space="preserve">      </t>
    </r>
  </si>
  <si>
    <r>
      <rPr>
        <sz val="12"/>
        <rFont val="方正仿宋_GBK"/>
        <charset val="134"/>
      </rPr>
      <t>北海市</t>
    </r>
    <r>
      <rPr>
        <sz val="12"/>
        <rFont val="Times New Roman"/>
        <charset val="0"/>
      </rPr>
      <t xml:space="preserve">     </t>
    </r>
  </si>
  <si>
    <r>
      <rPr>
        <sz val="12"/>
        <rFont val="方正仿宋_GBK"/>
        <charset val="134"/>
      </rPr>
      <t>防城港市</t>
    </r>
    <r>
      <rPr>
        <sz val="12"/>
        <rFont val="Times New Roman"/>
        <charset val="0"/>
      </rPr>
      <t xml:space="preserve">      </t>
    </r>
  </si>
  <si>
    <r>
      <rPr>
        <sz val="12"/>
        <rFont val="方正仿宋_GBK"/>
        <charset val="134"/>
      </rPr>
      <t>钦州市</t>
    </r>
    <r>
      <rPr>
        <sz val="12"/>
        <rFont val="Times New Roman"/>
        <charset val="0"/>
      </rPr>
      <t xml:space="preserve">     </t>
    </r>
  </si>
  <si>
    <r>
      <rPr>
        <sz val="12"/>
        <rFont val="方正仿宋_GBK"/>
        <charset val="134"/>
      </rPr>
      <t>贵港市</t>
    </r>
    <r>
      <rPr>
        <sz val="12"/>
        <rFont val="Times New Roman"/>
        <charset val="0"/>
      </rPr>
      <t xml:space="preserve">     </t>
    </r>
  </si>
  <si>
    <r>
      <rPr>
        <sz val="12"/>
        <rFont val="方正仿宋_GBK"/>
        <charset val="134"/>
      </rPr>
      <t>玉林市</t>
    </r>
    <r>
      <rPr>
        <sz val="12"/>
        <rFont val="Times New Roman"/>
        <charset val="0"/>
      </rPr>
      <t xml:space="preserve">     </t>
    </r>
  </si>
  <si>
    <r>
      <rPr>
        <sz val="12"/>
        <rFont val="方正仿宋_GBK"/>
        <charset val="134"/>
      </rPr>
      <t>百色市</t>
    </r>
    <r>
      <rPr>
        <sz val="12"/>
        <rFont val="Times New Roman"/>
        <charset val="0"/>
      </rPr>
      <t xml:space="preserve">     </t>
    </r>
  </si>
  <si>
    <r>
      <rPr>
        <sz val="12"/>
        <rFont val="方正仿宋_GBK"/>
        <charset val="134"/>
      </rPr>
      <t>贺州市</t>
    </r>
    <r>
      <rPr>
        <sz val="12"/>
        <rFont val="Times New Roman"/>
        <charset val="0"/>
      </rPr>
      <t xml:space="preserve">     </t>
    </r>
  </si>
  <si>
    <r>
      <rPr>
        <sz val="12"/>
        <rFont val="方正仿宋_GBK"/>
        <charset val="134"/>
      </rPr>
      <t>河池市</t>
    </r>
    <r>
      <rPr>
        <sz val="12"/>
        <rFont val="Times New Roman"/>
        <charset val="0"/>
      </rPr>
      <t xml:space="preserve">     </t>
    </r>
  </si>
  <si>
    <r>
      <rPr>
        <sz val="12"/>
        <rFont val="方正仿宋_GBK"/>
        <charset val="134"/>
      </rPr>
      <t>来宾市</t>
    </r>
    <r>
      <rPr>
        <sz val="12"/>
        <rFont val="Times New Roman"/>
        <charset val="0"/>
      </rPr>
      <t xml:space="preserve">     </t>
    </r>
  </si>
  <si>
    <r>
      <rPr>
        <sz val="12"/>
        <rFont val="方正仿宋_GBK"/>
        <charset val="134"/>
      </rPr>
      <t>崇左市</t>
    </r>
    <r>
      <rPr>
        <sz val="12"/>
        <rFont val="Times New Roman"/>
        <charset val="0"/>
      </rPr>
      <t xml:space="preserve">     </t>
    </r>
  </si>
  <si>
    <r>
      <rPr>
        <sz val="12"/>
        <color indexed="8"/>
        <rFont val="方正仿宋_GBK"/>
        <charset val="134"/>
      </rPr>
      <t>区直</t>
    </r>
  </si>
  <si>
    <r>
      <rPr>
        <sz val="12"/>
        <color indexed="8"/>
        <rFont val="方正仿宋_GBK"/>
        <charset val="134"/>
      </rPr>
      <t>宁铁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</si>
</sst>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44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6"/>
      <name val="黑体"/>
      <charset val="134"/>
    </font>
    <font>
      <sz val="10"/>
      <name val="Arial"/>
      <charset val="0"/>
    </font>
    <font>
      <sz val="20"/>
      <color theme="1"/>
      <name val="方正小标宋_GBK"/>
      <charset val="134"/>
    </font>
    <font>
      <sz val="16"/>
      <name val="方正小标宋_GBK"/>
      <charset val="134"/>
    </font>
    <font>
      <b/>
      <sz val="20"/>
      <name val="宋体"/>
      <charset val="134"/>
    </font>
    <font>
      <b/>
      <sz val="16"/>
      <name val="宋体"/>
      <charset val="134"/>
    </font>
    <font>
      <b/>
      <sz val="14"/>
      <color theme="1"/>
      <name val="Times New Roman"/>
      <charset val="0"/>
    </font>
    <font>
      <b/>
      <sz val="14"/>
      <name val="Times New Roman"/>
      <charset val="0"/>
    </font>
    <font>
      <b/>
      <sz val="14"/>
      <name val="方正仿宋_GBK"/>
      <charset val="134"/>
    </font>
    <font>
      <b/>
      <sz val="11"/>
      <color theme="1"/>
      <name val="宋体"/>
      <charset val="134"/>
      <scheme val="minor"/>
    </font>
    <font>
      <sz val="12"/>
      <name val="Times New Roman"/>
      <charset val="0"/>
    </font>
    <font>
      <b/>
      <sz val="12"/>
      <name val="Times New Roman"/>
      <charset val="0"/>
    </font>
    <font>
      <sz val="12"/>
      <color theme="1"/>
      <name val="Times New Roman"/>
      <charset val="0"/>
    </font>
    <font>
      <b/>
      <sz val="10"/>
      <color theme="1"/>
      <name val="宋体"/>
      <charset val="134"/>
      <scheme val="minor"/>
    </font>
    <font>
      <sz val="12"/>
      <name val="方正仿宋_GBK"/>
      <charset val="134"/>
    </font>
    <font>
      <b/>
      <sz val="10"/>
      <name val="宋体"/>
      <charset val="134"/>
      <scheme val="minor"/>
    </font>
    <font>
      <b/>
      <sz val="14"/>
      <color theme="1"/>
      <name val="方正仿宋_GBK"/>
      <charset val="134"/>
    </font>
    <font>
      <b/>
      <sz val="14"/>
      <color theme="1"/>
      <name val="方正仿宋_GBK"/>
      <charset val="134"/>
    </font>
    <font>
      <b/>
      <sz val="1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2"/>
      <name val="宋体"/>
      <charset val="134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4"/>
      <name val="Times New Roman"/>
      <charset val="134"/>
    </font>
    <font>
      <b/>
      <sz val="12"/>
      <name val="方正仿宋_GBK"/>
      <charset val="134"/>
    </font>
    <font>
      <sz val="12"/>
      <color indexed="8"/>
      <name val="方正仿宋_GBK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9" fillId="10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0" fillId="12" borderId="11" applyNumberFormat="0" applyFont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39" fillId="0" borderId="8" applyNumberFormat="0" applyFill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30" fillId="5" borderId="10" applyNumberFormat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31" fillId="14" borderId="12" applyNumberFormat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7" fillId="0" borderId="0"/>
  </cellStyleXfs>
  <cellXfs count="53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10" fontId="0" fillId="0" borderId="0" xfId="11" applyNumberForma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/>
    <xf numFmtId="0" fontId="4" fillId="0" borderId="0" xfId="49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vertical="center" wrapText="1"/>
    </xf>
    <xf numFmtId="0" fontId="11" fillId="0" borderId="5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0" fontId="9" fillId="0" borderId="2" xfId="0" applyFont="1" applyFill="1" applyBorder="1" applyAlignment="1">
      <alignment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vertical="center"/>
    </xf>
    <xf numFmtId="0" fontId="11" fillId="0" borderId="5" xfId="0" applyFont="1" applyFill="1" applyBorder="1" applyAlignment="1">
      <alignment vertical="center"/>
    </xf>
    <xf numFmtId="0" fontId="12" fillId="0" borderId="1" xfId="0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10" fontId="12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/>
    </xf>
    <xf numFmtId="10" fontId="12" fillId="0" borderId="6" xfId="0" applyNumberFormat="1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/>
    </xf>
    <xf numFmtId="10" fontId="12" fillId="0" borderId="2" xfId="0" applyNumberFormat="1" applyFont="1" applyFill="1" applyBorder="1" applyAlignment="1">
      <alignment horizontal="center" vertical="center"/>
    </xf>
    <xf numFmtId="10" fontId="0" fillId="0" borderId="0" xfId="11" applyNumberFormat="1" applyFill="1" applyBorder="1" applyAlignment="1">
      <alignment vertical="center"/>
    </xf>
    <xf numFmtId="0" fontId="18" fillId="0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10" fontId="1" fillId="0" borderId="0" xfId="11" applyNumberFormat="1" applyFont="1" applyFill="1" applyBorder="1" applyAlignment="1">
      <alignment vertical="center"/>
    </xf>
    <xf numFmtId="0" fontId="1" fillId="0" borderId="0" xfId="0" applyFont="1" applyFill="1">
      <alignment vertical="center"/>
    </xf>
    <xf numFmtId="0" fontId="11" fillId="0" borderId="2" xfId="0" applyFont="1" applyFill="1" applyBorder="1" applyAlignment="1">
      <alignment vertical="center"/>
    </xf>
    <xf numFmtId="10" fontId="0" fillId="0" borderId="0" xfId="0" applyNumberFormat="1" applyFill="1" applyBorder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6.17住房保障工作进度月报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V29"/>
  <sheetViews>
    <sheetView tabSelected="1" topLeftCell="A16" workbookViewId="0">
      <selection activeCell="A2" sqref="A2:I2"/>
    </sheetView>
  </sheetViews>
  <sheetFormatPr defaultColWidth="9" defaultRowHeight="13.5"/>
  <cols>
    <col min="2" max="2" width="11.25" customWidth="1"/>
    <col min="3" max="3" width="12.5" customWidth="1"/>
    <col min="4" max="5" width="13.75" customWidth="1"/>
    <col min="6" max="6" width="14.5" customWidth="1"/>
    <col min="7" max="7" width="9" hidden="1" customWidth="1"/>
    <col min="8" max="8" width="9.125" hidden="1" customWidth="1"/>
    <col min="9" max="9" width="9.125" customWidth="1"/>
    <col min="10" max="10" width="9" hidden="1" customWidth="1"/>
    <col min="11" max="11" width="9.375" style="3" hidden="1" customWidth="1"/>
  </cols>
  <sheetData>
    <row r="1" s="1" customFormat="1" ht="20.25" spans="1:11">
      <c r="A1" s="4" t="s">
        <v>0</v>
      </c>
      <c r="B1" s="5"/>
      <c r="C1" s="5"/>
      <c r="D1" s="5"/>
      <c r="E1" s="5"/>
      <c r="F1" s="5"/>
      <c r="K1" s="44"/>
    </row>
    <row r="2" s="1" customFormat="1" ht="27" spans="1:11">
      <c r="A2" s="6" t="s">
        <v>1</v>
      </c>
      <c r="B2" s="6"/>
      <c r="C2" s="6"/>
      <c r="D2" s="6"/>
      <c r="E2" s="6"/>
      <c r="F2" s="6"/>
      <c r="G2" s="6"/>
      <c r="H2" s="6"/>
      <c r="I2" s="6"/>
      <c r="K2" s="44"/>
    </row>
    <row r="3" s="1" customFormat="1" ht="21" spans="1:11">
      <c r="A3" s="7" t="s">
        <v>2</v>
      </c>
      <c r="B3" s="7"/>
      <c r="C3" s="7"/>
      <c r="D3" s="7"/>
      <c r="E3" s="7"/>
      <c r="F3" s="7"/>
      <c r="G3" s="7"/>
      <c r="H3" s="7"/>
      <c r="I3" s="7"/>
      <c r="K3" s="44"/>
    </row>
    <row r="4" s="1" customFormat="1" ht="15" customHeight="1" spans="2:11">
      <c r="B4" s="8"/>
      <c r="C4" s="8"/>
      <c r="D4" s="9"/>
      <c r="E4" s="9"/>
      <c r="F4" s="9"/>
      <c r="K4" s="44"/>
    </row>
    <row r="5" s="1" customFormat="1" ht="36" customHeight="1" spans="1:11">
      <c r="A5" s="10" t="s">
        <v>3</v>
      </c>
      <c r="B5" s="11" t="s">
        <v>4</v>
      </c>
      <c r="C5" s="12" t="s">
        <v>5</v>
      </c>
      <c r="D5" s="12"/>
      <c r="E5" s="12"/>
      <c r="F5" s="12"/>
      <c r="I5" s="45" t="s">
        <v>6</v>
      </c>
      <c r="K5" s="44"/>
    </row>
    <row r="6" s="1" customFormat="1" ht="39" customHeight="1" spans="1:11">
      <c r="A6" s="10"/>
      <c r="B6" s="11"/>
      <c r="C6" s="13" t="s">
        <v>7</v>
      </c>
      <c r="D6" s="14" t="s">
        <v>8</v>
      </c>
      <c r="E6" s="15"/>
      <c r="F6" s="16" t="s">
        <v>9</v>
      </c>
      <c r="G6" s="17" t="s">
        <v>10</v>
      </c>
      <c r="H6" s="18" t="s">
        <v>11</v>
      </c>
      <c r="I6" s="46"/>
      <c r="K6" s="44"/>
    </row>
    <row r="7" s="1" customFormat="1" ht="56.25" spans="1:11">
      <c r="A7" s="10"/>
      <c r="B7" s="11"/>
      <c r="C7" s="19"/>
      <c r="D7" s="20"/>
      <c r="E7" s="21" t="s">
        <v>12</v>
      </c>
      <c r="F7" s="13"/>
      <c r="G7" s="22"/>
      <c r="H7" s="23"/>
      <c r="I7" s="46"/>
      <c r="K7" s="44"/>
    </row>
    <row r="8" s="1" customFormat="1" ht="15.75" spans="1:11">
      <c r="A8" s="24" t="s">
        <v>13</v>
      </c>
      <c r="B8" s="24"/>
      <c r="C8" s="25" t="s">
        <v>14</v>
      </c>
      <c r="D8" s="25" t="s">
        <v>15</v>
      </c>
      <c r="E8" s="25" t="s">
        <v>16</v>
      </c>
      <c r="F8" s="25" t="s">
        <v>17</v>
      </c>
      <c r="G8" s="22">
        <v>3316</v>
      </c>
      <c r="H8" s="26">
        <v>1260</v>
      </c>
      <c r="I8" s="26" t="s">
        <v>18</v>
      </c>
      <c r="K8" s="44"/>
    </row>
    <row r="9" s="1" customFormat="1" ht="27" customHeight="1" spans="1:11">
      <c r="A9" s="27" t="s">
        <v>19</v>
      </c>
      <c r="B9" s="27"/>
      <c r="C9" s="28">
        <f>SUM(C10:C25)</f>
        <v>392749</v>
      </c>
      <c r="D9" s="28">
        <f>SUM(D10:D25)</f>
        <v>371999</v>
      </c>
      <c r="E9" s="28">
        <f>SUM(E10:E25)</f>
        <v>15040</v>
      </c>
      <c r="F9" s="29">
        <f>D9/C9</f>
        <v>0.947167274773456</v>
      </c>
      <c r="G9" s="22"/>
      <c r="H9" s="26"/>
      <c r="I9" s="47" t="s">
        <v>18</v>
      </c>
      <c r="J9" s="1">
        <v>9390</v>
      </c>
      <c r="K9" s="44">
        <f t="shared" ref="K9:K24" si="0">E9/J9</f>
        <v>1.60170394036209</v>
      </c>
    </row>
    <row r="10" s="1" customFormat="1" ht="27" customHeight="1" spans="1:11">
      <c r="A10" s="30">
        <v>1</v>
      </c>
      <c r="B10" s="31" t="s">
        <v>20</v>
      </c>
      <c r="C10" s="32">
        <f>66894+108</f>
        <v>67002</v>
      </c>
      <c r="D10" s="30">
        <v>64630</v>
      </c>
      <c r="E10" s="30">
        <v>2628</v>
      </c>
      <c r="F10" s="29">
        <f t="shared" ref="F10:F25" si="1">(D10/C10)</f>
        <v>0.964598071699352</v>
      </c>
      <c r="G10" s="22"/>
      <c r="H10" s="33"/>
      <c r="I10" s="32">
        <v>4</v>
      </c>
      <c r="J10" s="48">
        <v>1372</v>
      </c>
      <c r="K10" s="44">
        <f t="shared" si="0"/>
        <v>1.91545189504373</v>
      </c>
    </row>
    <row r="11" s="1" customFormat="1" ht="27" customHeight="1" spans="1:11">
      <c r="A11" s="30">
        <v>2</v>
      </c>
      <c r="B11" s="31" t="s">
        <v>21</v>
      </c>
      <c r="C11" s="32">
        <f>35373-H11</f>
        <v>34771</v>
      </c>
      <c r="D11" s="30">
        <v>33228</v>
      </c>
      <c r="E11" s="30">
        <v>1626</v>
      </c>
      <c r="F11" s="29">
        <f t="shared" si="1"/>
        <v>0.955623939489805</v>
      </c>
      <c r="G11" s="22"/>
      <c r="H11" s="33">
        <v>602</v>
      </c>
      <c r="I11" s="32">
        <v>6</v>
      </c>
      <c r="J11" s="48">
        <v>1617</v>
      </c>
      <c r="K11" s="44">
        <f t="shared" si="0"/>
        <v>1.00556586270872</v>
      </c>
    </row>
    <row r="12" s="1" customFormat="1" ht="27" customHeight="1" spans="1:11">
      <c r="A12" s="30">
        <v>3</v>
      </c>
      <c r="B12" s="24" t="s">
        <v>22</v>
      </c>
      <c r="C12" s="32">
        <f>32665-H12</f>
        <v>32204</v>
      </c>
      <c r="D12" s="30">
        <v>30218</v>
      </c>
      <c r="E12" s="30">
        <v>972</v>
      </c>
      <c r="F12" s="29">
        <f t="shared" si="1"/>
        <v>0.938330642156254</v>
      </c>
      <c r="G12" s="26"/>
      <c r="H12" s="33">
        <v>461</v>
      </c>
      <c r="I12" s="32">
        <v>11</v>
      </c>
      <c r="J12" s="48">
        <v>803</v>
      </c>
      <c r="K12" s="44">
        <f t="shared" si="0"/>
        <v>1.21046077210461</v>
      </c>
    </row>
    <row r="13" s="1" customFormat="1" ht="27" customHeight="1" spans="1:11">
      <c r="A13" s="30">
        <v>4</v>
      </c>
      <c r="B13" s="24" t="s">
        <v>23</v>
      </c>
      <c r="C13" s="32">
        <v>26122</v>
      </c>
      <c r="D13" s="30">
        <v>24495</v>
      </c>
      <c r="E13" s="32">
        <v>456</v>
      </c>
      <c r="F13" s="29">
        <f t="shared" si="1"/>
        <v>0.937715335732333</v>
      </c>
      <c r="G13" s="33">
        <v>450</v>
      </c>
      <c r="H13" s="33">
        <v>0</v>
      </c>
      <c r="I13" s="32">
        <v>12</v>
      </c>
      <c r="J13" s="48">
        <v>426</v>
      </c>
      <c r="K13" s="49">
        <f t="shared" si="0"/>
        <v>1.07042253521127</v>
      </c>
    </row>
    <row r="14" s="1" customFormat="1" ht="27" customHeight="1" spans="1:11">
      <c r="A14" s="30">
        <v>5</v>
      </c>
      <c r="B14" s="34" t="s">
        <v>24</v>
      </c>
      <c r="C14" s="32">
        <v>16366</v>
      </c>
      <c r="D14" s="30">
        <v>15887</v>
      </c>
      <c r="E14" s="32">
        <v>440</v>
      </c>
      <c r="F14" s="29">
        <f t="shared" si="1"/>
        <v>0.970732005377001</v>
      </c>
      <c r="G14" s="33"/>
      <c r="H14" s="33"/>
      <c r="I14" s="32">
        <v>2</v>
      </c>
      <c r="J14" s="48">
        <v>134</v>
      </c>
      <c r="K14" s="44">
        <f t="shared" si="0"/>
        <v>3.28358208955224</v>
      </c>
    </row>
    <row r="15" s="1" customFormat="1" ht="27" customHeight="1" spans="1:11">
      <c r="A15" s="30">
        <v>6</v>
      </c>
      <c r="B15" s="24" t="s">
        <v>25</v>
      </c>
      <c r="C15" s="32">
        <v>7140</v>
      </c>
      <c r="D15" s="30">
        <v>6720</v>
      </c>
      <c r="E15" s="32">
        <v>246</v>
      </c>
      <c r="F15" s="29">
        <f t="shared" si="1"/>
        <v>0.941176470588235</v>
      </c>
      <c r="G15" s="33">
        <v>95</v>
      </c>
      <c r="H15" s="33"/>
      <c r="I15" s="32">
        <v>9</v>
      </c>
      <c r="J15" s="48">
        <v>106</v>
      </c>
      <c r="K15" s="44">
        <f t="shared" si="0"/>
        <v>2.32075471698113</v>
      </c>
    </row>
    <row r="16" s="1" customFormat="1" ht="27" customHeight="1" spans="1:11">
      <c r="A16" s="30">
        <v>7</v>
      </c>
      <c r="B16" s="24" t="s">
        <v>26</v>
      </c>
      <c r="C16" s="32">
        <v>24402</v>
      </c>
      <c r="D16" s="30">
        <v>22224</v>
      </c>
      <c r="E16" s="32">
        <v>1740</v>
      </c>
      <c r="F16" s="29">
        <f t="shared" si="1"/>
        <v>0.910745020899926</v>
      </c>
      <c r="G16" s="33"/>
      <c r="H16" s="33"/>
      <c r="I16" s="32">
        <v>13</v>
      </c>
      <c r="J16" s="48">
        <v>812</v>
      </c>
      <c r="K16" s="44">
        <f t="shared" si="0"/>
        <v>2.14285714285714</v>
      </c>
    </row>
    <row r="17" s="1" customFormat="1" ht="27" customHeight="1" spans="1:11">
      <c r="A17" s="30">
        <v>8</v>
      </c>
      <c r="B17" s="24" t="s">
        <v>27</v>
      </c>
      <c r="C17" s="32">
        <v>30168</v>
      </c>
      <c r="D17" s="30">
        <v>27414</v>
      </c>
      <c r="E17" s="32">
        <v>2203</v>
      </c>
      <c r="F17" s="29">
        <f t="shared" si="1"/>
        <v>0.908711217183771</v>
      </c>
      <c r="G17" s="33"/>
      <c r="H17" s="33"/>
      <c r="I17" s="32">
        <v>14</v>
      </c>
      <c r="J17" s="48">
        <v>353</v>
      </c>
      <c r="K17" s="44">
        <f t="shared" si="0"/>
        <v>6.24079320113314</v>
      </c>
    </row>
    <row r="18" s="1" customFormat="1" ht="27" customHeight="1" spans="1:11">
      <c r="A18" s="30">
        <v>9</v>
      </c>
      <c r="B18" s="24" t="s">
        <v>28</v>
      </c>
      <c r="C18" s="32">
        <v>15557</v>
      </c>
      <c r="D18" s="30">
        <v>14939</v>
      </c>
      <c r="E18" s="32">
        <v>522</v>
      </c>
      <c r="F18" s="29">
        <f t="shared" si="1"/>
        <v>0.960275117310535</v>
      </c>
      <c r="G18" s="33"/>
      <c r="H18" s="33"/>
      <c r="I18" s="32">
        <v>5</v>
      </c>
      <c r="J18" s="48">
        <v>245</v>
      </c>
      <c r="K18" s="44">
        <f t="shared" si="0"/>
        <v>2.13061224489796</v>
      </c>
    </row>
    <row r="19" s="2" customFormat="1" ht="27" customHeight="1" spans="1:11">
      <c r="A19" s="32">
        <v>10</v>
      </c>
      <c r="B19" s="34" t="s">
        <v>29</v>
      </c>
      <c r="C19" s="32">
        <v>41669</v>
      </c>
      <c r="D19" s="30">
        <v>40573</v>
      </c>
      <c r="E19" s="32">
        <v>723</v>
      </c>
      <c r="F19" s="29">
        <f t="shared" si="1"/>
        <v>0.973697472941515</v>
      </c>
      <c r="G19" s="35">
        <v>484</v>
      </c>
      <c r="H19" s="35"/>
      <c r="I19" s="32">
        <v>1</v>
      </c>
      <c r="J19" s="50">
        <v>0</v>
      </c>
      <c r="K19" s="44" t="e">
        <f t="shared" si="0"/>
        <v>#DIV/0!</v>
      </c>
    </row>
    <row r="20" s="1" customFormat="1" ht="27" customHeight="1" spans="1:11">
      <c r="A20" s="30">
        <v>11</v>
      </c>
      <c r="B20" s="24" t="s">
        <v>30</v>
      </c>
      <c r="C20" s="32">
        <f>18868-H20-108</f>
        <v>18563</v>
      </c>
      <c r="D20" s="30">
        <v>17619</v>
      </c>
      <c r="E20" s="32">
        <v>1287</v>
      </c>
      <c r="F20" s="29">
        <f t="shared" si="1"/>
        <v>0.949146150945429</v>
      </c>
      <c r="G20" s="26">
        <v>262</v>
      </c>
      <c r="H20" s="33">
        <v>197</v>
      </c>
      <c r="I20" s="32">
        <v>8</v>
      </c>
      <c r="J20" s="48">
        <v>950</v>
      </c>
      <c r="K20" s="44">
        <f t="shared" si="0"/>
        <v>1.35473684210526</v>
      </c>
    </row>
    <row r="21" s="1" customFormat="1" ht="27" customHeight="1" spans="1:11">
      <c r="A21" s="30">
        <v>12</v>
      </c>
      <c r="B21" s="24" t="s">
        <v>31</v>
      </c>
      <c r="C21" s="32">
        <v>35629</v>
      </c>
      <c r="D21" s="30">
        <v>33821</v>
      </c>
      <c r="E21" s="32">
        <v>257</v>
      </c>
      <c r="F21" s="29">
        <f t="shared" si="1"/>
        <v>0.949254820511381</v>
      </c>
      <c r="G21" s="33">
        <v>579</v>
      </c>
      <c r="H21" s="33"/>
      <c r="I21" s="32">
        <v>7</v>
      </c>
      <c r="J21" s="48">
        <v>152</v>
      </c>
      <c r="K21" s="49">
        <f t="shared" si="0"/>
        <v>1.69078947368421</v>
      </c>
    </row>
    <row r="22" s="1" customFormat="1" ht="27" customHeight="1" spans="1:11">
      <c r="A22" s="30">
        <v>13</v>
      </c>
      <c r="B22" s="24" t="s">
        <v>32</v>
      </c>
      <c r="C22" s="32">
        <v>28580</v>
      </c>
      <c r="D22" s="30">
        <v>26897</v>
      </c>
      <c r="E22" s="30">
        <v>614</v>
      </c>
      <c r="F22" s="29">
        <f t="shared" si="1"/>
        <v>0.94111266620014</v>
      </c>
      <c r="G22" s="26"/>
      <c r="H22" s="33"/>
      <c r="I22" s="32">
        <v>10</v>
      </c>
      <c r="J22" s="48">
        <v>430</v>
      </c>
      <c r="K22" s="44">
        <f t="shared" si="0"/>
        <v>1.42790697674419</v>
      </c>
    </row>
    <row r="23" s="1" customFormat="1" ht="27" customHeight="1" spans="1:11">
      <c r="A23" s="36">
        <v>14</v>
      </c>
      <c r="B23" s="37" t="s">
        <v>33</v>
      </c>
      <c r="C23" s="38">
        <v>12262</v>
      </c>
      <c r="D23" s="36">
        <v>11847</v>
      </c>
      <c r="E23" s="36">
        <v>86</v>
      </c>
      <c r="F23" s="39">
        <f t="shared" si="1"/>
        <v>0.966155602674931</v>
      </c>
      <c r="G23" s="26">
        <v>1446</v>
      </c>
      <c r="H23" s="33"/>
      <c r="I23" s="38">
        <v>3</v>
      </c>
      <c r="J23" s="48">
        <v>6</v>
      </c>
      <c r="K23" s="44">
        <f t="shared" si="0"/>
        <v>14.3333333333333</v>
      </c>
    </row>
    <row r="24" s="1" customFormat="1" ht="27" customHeight="1" spans="1:11">
      <c r="A24" s="40">
        <v>15</v>
      </c>
      <c r="B24" s="41" t="s">
        <v>34</v>
      </c>
      <c r="C24" s="42">
        <v>2067</v>
      </c>
      <c r="D24" s="42">
        <v>1240</v>
      </c>
      <c r="E24" s="42">
        <v>1240</v>
      </c>
      <c r="F24" s="43">
        <f t="shared" si="1"/>
        <v>0.599903241412675</v>
      </c>
      <c r="G24" s="22"/>
      <c r="H24" s="22"/>
      <c r="I24" s="51"/>
      <c r="J24" s="1">
        <v>1984</v>
      </c>
      <c r="K24" s="49">
        <f t="shared" si="0"/>
        <v>0.625</v>
      </c>
    </row>
    <row r="25" s="1" customFormat="1" ht="27" customHeight="1" spans="1:230">
      <c r="A25" s="40">
        <v>16</v>
      </c>
      <c r="B25" s="31" t="s">
        <v>35</v>
      </c>
      <c r="C25" s="32">
        <v>247</v>
      </c>
      <c r="D25" s="32">
        <v>247</v>
      </c>
      <c r="E25" s="32">
        <v>0</v>
      </c>
      <c r="F25" s="29">
        <f t="shared" si="1"/>
        <v>1</v>
      </c>
      <c r="G25" s="22"/>
      <c r="H25" s="22"/>
      <c r="I25" s="22"/>
      <c r="J25" s="1">
        <f>SUM(J10:J24)</f>
        <v>9390</v>
      </c>
      <c r="K25" s="52"/>
      <c r="HU25"/>
      <c r="HV25"/>
    </row>
    <row r="27" spans="6:6">
      <c r="F27" s="3"/>
    </row>
    <row r="29" spans="10:10">
      <c r="J29" s="3"/>
    </row>
  </sheetData>
  <mergeCells count="11">
    <mergeCell ref="A2:I2"/>
    <mergeCell ref="A3:I3"/>
    <mergeCell ref="C5:F5"/>
    <mergeCell ref="D6:E6"/>
    <mergeCell ref="A8:B8"/>
    <mergeCell ref="A9:B9"/>
    <mergeCell ref="A5:A7"/>
    <mergeCell ref="B5:B7"/>
    <mergeCell ref="C6:C7"/>
    <mergeCell ref="F6:F7"/>
    <mergeCell ref="I5:I7"/>
  </mergeCells>
  <pageMargins left="0.984027777777778" right="0.751388888888889" top="0.708333333333333" bottom="1.18055555555556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3(定)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2210pc02</dc:creator>
  <cp:lastModifiedBy>韦惠丹</cp:lastModifiedBy>
  <dcterms:created xsi:type="dcterms:W3CDTF">2019-12-08T11:25:00Z</dcterms:created>
  <dcterms:modified xsi:type="dcterms:W3CDTF">2019-12-20T14:09:51Z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2052-11.1.0.9305</vt:lpwstr>
  </property>
</Properties>
</file>